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260" windowWidth="22800" windowHeight="132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<sst xmlns="http://schemas.openxmlformats.org/spreadsheetml/2006/main" count="106" uniqueCount="36">
  <si>
    <t>1000a</t>
  </si>
  <si>
    <t>1000b</t>
  </si>
  <si>
    <t>1000c</t>
  </si>
  <si>
    <t>1000d</t>
  </si>
  <si>
    <t>1000e</t>
  </si>
  <si>
    <t>2500a</t>
  </si>
  <si>
    <t>2500b</t>
  </si>
  <si>
    <t>2500c</t>
  </si>
  <si>
    <t>2500d</t>
  </si>
  <si>
    <t>2500e</t>
  </si>
  <si>
    <t>Run 1</t>
  </si>
  <si>
    <t>Run 2</t>
  </si>
  <si>
    <t>Run 3</t>
  </si>
  <si>
    <t>Run 4</t>
  </si>
  <si>
    <t>Run 5</t>
  </si>
  <si>
    <t>Average</t>
  </si>
  <si>
    <t>MiAvMaDiPr</t>
  </si>
  <si>
    <t>SpeedUp (1)</t>
  </si>
  <si>
    <t>=&gt; Avg.SU(1)</t>
  </si>
  <si>
    <t>SpeedUp (2)</t>
  </si>
  <si>
    <t>=&gt; Avg.SU(2)</t>
  </si>
  <si>
    <t>SpeedUp (4)</t>
  </si>
  <si>
    <t>=&gt; Avg.SU(4)</t>
  </si>
  <si>
    <t>Final Runtime Experiments (in seconds)</t>
  </si>
  <si>
    <t>Explanation of "MiAvMaDiPr"</t>
  </si>
  <si>
    <t>Mi = Minimum</t>
  </si>
  <si>
    <t>Av = Average</t>
  </si>
  <si>
    <t>Ma = Maximum</t>
  </si>
  <si>
    <t>Pr = Procentual Difference (Ma-Mi)/Av</t>
  </si>
  <si>
    <t>Di = Absolute Difference (Ma-Mi)</t>
  </si>
  <si>
    <t>------------------------------------------------------------------------</t>
  </si>
  <si>
    <t>(2)      Sequential   CUTTER-U      (2)</t>
  </si>
  <si>
    <t>(3)      Parallel   CUTTER-U      (3)</t>
  </si>
  <si>
    <t>(4)      Sequential   CUTTER-W      (4)</t>
  </si>
  <si>
    <t>(1)      Sequential   Wagner   (unweighted acyclic)      (1)</t>
  </si>
  <si>
    <t>(5)      Parallel   CUTTER-W      (5)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</si>
</sst>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20"/>
      <color indexed="8"/>
      <name val="Calibri"/>
      <family val="2"/>
    </font>
    <font>
      <u val="single"/>
      <sz val="16"/>
      <color indexed="8"/>
      <name val="Calibri"/>
      <family val="2"/>
    </font>
    <font>
      <sz val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u val="single"/>
      <sz val="16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33" borderId="0" xfId="0" applyFont="1" applyFill="1" applyAlignment="1">
      <alignment horizontal="right"/>
    </xf>
    <xf numFmtId="0" fontId="36" fillId="33" borderId="10" xfId="0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6" fillId="34" borderId="0" xfId="0" applyFont="1" applyFill="1" applyAlignment="1">
      <alignment/>
    </xf>
    <xf numFmtId="0" fontId="36" fillId="34" borderId="11" xfId="0" applyFont="1" applyFill="1" applyBorder="1" applyAlignment="1">
      <alignment/>
    </xf>
    <xf numFmtId="0" fontId="36" fillId="34" borderId="0" xfId="0" applyFont="1" applyFill="1" applyAlignment="1" quotePrefix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90" zoomScaleNormal="90" workbookViewId="0" topLeftCell="B1">
      <selection activeCell="B75" sqref="B75"/>
    </sheetView>
  </sheetViews>
  <sheetFormatPr defaultColWidth="11.421875" defaultRowHeight="15"/>
  <sheetData>
    <row r="1" spans="1:16" ht="24.7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ht="19.5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1" ht="13.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2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ht="13.5">
      <c r="A6" s="12" t="s">
        <v>10</v>
      </c>
      <c r="B6" s="4">
        <v>4.038</v>
      </c>
      <c r="C6" s="4">
        <v>4.248</v>
      </c>
      <c r="D6" s="4">
        <v>4.255</v>
      </c>
      <c r="E6" s="4">
        <v>3.938</v>
      </c>
      <c r="F6" s="4">
        <v>4.118</v>
      </c>
      <c r="G6" s="5">
        <v>66.282</v>
      </c>
      <c r="H6" s="4">
        <v>64.929</v>
      </c>
      <c r="I6" s="4">
        <v>62.217</v>
      </c>
      <c r="J6" s="4">
        <v>67.433</v>
      </c>
      <c r="K6" s="4">
        <v>63.386</v>
      </c>
    </row>
    <row r="7" spans="1:11" ht="13.5">
      <c r="A7" s="12" t="s">
        <v>11</v>
      </c>
      <c r="B7" s="4">
        <v>4.04</v>
      </c>
      <c r="C7" s="4">
        <v>4.248</v>
      </c>
      <c r="D7" s="4">
        <v>4.256</v>
      </c>
      <c r="E7" s="4">
        <v>3.94</v>
      </c>
      <c r="F7" s="4">
        <v>4.119</v>
      </c>
      <c r="G7" s="5">
        <v>66.275</v>
      </c>
      <c r="H7" s="4">
        <v>64.924</v>
      </c>
      <c r="I7" s="4">
        <v>62.218</v>
      </c>
      <c r="J7" s="4">
        <v>67.432</v>
      </c>
      <c r="K7" s="4">
        <v>63.386</v>
      </c>
    </row>
    <row r="8" spans="1:11" ht="13.5">
      <c r="A8" s="12" t="s">
        <v>12</v>
      </c>
      <c r="B8" s="4">
        <v>4.031</v>
      </c>
      <c r="C8" s="4">
        <v>4.248</v>
      </c>
      <c r="D8" s="4">
        <v>4.255</v>
      </c>
      <c r="E8" s="4">
        <v>3.939</v>
      </c>
      <c r="F8" s="4">
        <v>4.118</v>
      </c>
      <c r="G8" s="5">
        <v>66.289</v>
      </c>
      <c r="H8" s="4">
        <v>64.928</v>
      </c>
      <c r="I8" s="4">
        <v>62.211</v>
      </c>
      <c r="J8" s="4">
        <v>67.427</v>
      </c>
      <c r="K8" s="4">
        <v>63.386</v>
      </c>
    </row>
    <row r="9" spans="1:11" ht="13.5">
      <c r="A9" s="12" t="s">
        <v>13</v>
      </c>
      <c r="B9" s="4">
        <v>4.032</v>
      </c>
      <c r="C9" s="4">
        <v>4.247</v>
      </c>
      <c r="D9" s="4">
        <v>4.256</v>
      </c>
      <c r="E9" s="4">
        <v>3.939</v>
      </c>
      <c r="F9" s="4">
        <v>4.11</v>
      </c>
      <c r="G9" s="5">
        <v>66.272</v>
      </c>
      <c r="H9" s="4">
        <v>64.93</v>
      </c>
      <c r="I9" s="4">
        <v>62.214</v>
      </c>
      <c r="J9" s="4">
        <v>67.427</v>
      </c>
      <c r="K9" s="4">
        <v>63.385</v>
      </c>
    </row>
    <row r="10" spans="1:11" ht="15" thickBot="1">
      <c r="A10" s="13" t="s">
        <v>14</v>
      </c>
      <c r="B10" s="6">
        <v>4.033</v>
      </c>
      <c r="C10" s="6">
        <v>4.247</v>
      </c>
      <c r="D10" s="6">
        <v>4.256</v>
      </c>
      <c r="E10" s="6">
        <v>3.94</v>
      </c>
      <c r="F10" s="6">
        <v>4.118</v>
      </c>
      <c r="G10" s="7">
        <v>66.274</v>
      </c>
      <c r="H10" s="6">
        <v>64.93</v>
      </c>
      <c r="I10" s="6">
        <v>62.214</v>
      </c>
      <c r="J10" s="6">
        <v>67.431</v>
      </c>
      <c r="K10" s="6">
        <v>63.388</v>
      </c>
    </row>
    <row r="11" spans="1:11" ht="15" thickTop="1">
      <c r="A11" s="12" t="s">
        <v>15</v>
      </c>
      <c r="B11">
        <f>SUM(B6:B10)/5</f>
        <v>4.0348</v>
      </c>
      <c r="C11">
        <f>SUM(C6:C10)/5</f>
        <v>4.2476</v>
      </c>
      <c r="D11">
        <f>SUM(D6:D10)/5</f>
        <v>4.255599999999999</v>
      </c>
      <c r="E11">
        <f aca="true" t="shared" si="0" ref="E11:K11">SUM(E6:E10)/5</f>
        <v>3.9392000000000005</v>
      </c>
      <c r="F11">
        <f t="shared" si="0"/>
        <v>4.1166</v>
      </c>
      <c r="G11" s="8">
        <f t="shared" si="0"/>
        <v>66.2784</v>
      </c>
      <c r="H11">
        <f t="shared" si="0"/>
        <v>64.9282</v>
      </c>
      <c r="I11">
        <f t="shared" si="0"/>
        <v>62.214800000000004</v>
      </c>
      <c r="J11">
        <f t="shared" si="0"/>
        <v>67.43</v>
      </c>
      <c r="K11">
        <f t="shared" si="0"/>
        <v>63.386199999999995</v>
      </c>
    </row>
    <row r="12" spans="1:11" ht="13.5">
      <c r="A12" s="12" t="s">
        <v>16</v>
      </c>
      <c r="B12">
        <f>MIN(B6:F10)</f>
        <v>3.938</v>
      </c>
      <c r="C12">
        <f>SUM(B6:F10)/25</f>
        <v>4.11876</v>
      </c>
      <c r="D12">
        <f>MAX(B6:F10)</f>
        <v>4.256</v>
      </c>
      <c r="E12">
        <f>D12-B12</f>
        <v>0.31800000000000006</v>
      </c>
      <c r="F12">
        <f>(E12/C12)*100</f>
        <v>7.720770328933953</v>
      </c>
      <c r="G12" s="8">
        <f>MIN(G6:K10)</f>
        <v>62.211</v>
      </c>
      <c r="H12">
        <f>SUM(G6:K10)/25</f>
        <v>64.84751999999999</v>
      </c>
      <c r="I12">
        <f>MAX(G6:K10)</f>
        <v>67.433</v>
      </c>
      <c r="J12">
        <f>I12-G12</f>
        <v>5.222000000000008</v>
      </c>
      <c r="K12">
        <f>(J12/H12)*100</f>
        <v>8.052736635109577</v>
      </c>
    </row>
    <row r="13" spans="7:12" ht="13.5">
      <c r="G13" s="9"/>
      <c r="L13" s="9"/>
    </row>
    <row r="14" spans="7:12" ht="13.5">
      <c r="G14" s="9"/>
      <c r="L14" s="9"/>
    </row>
    <row r="19" spans="1:16" ht="19.5">
      <c r="A19" s="17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1" spans="1:11" ht="13.5">
      <c r="A21" s="1"/>
      <c r="B21" s="1" t="s">
        <v>0</v>
      </c>
      <c r="C21" s="1" t="s">
        <v>1</v>
      </c>
      <c r="D21" s="1" t="s">
        <v>2</v>
      </c>
      <c r="E21" s="1" t="s">
        <v>3</v>
      </c>
      <c r="F21" s="1" t="s">
        <v>4</v>
      </c>
      <c r="G21" s="2" t="s">
        <v>5</v>
      </c>
      <c r="H21" s="1" t="s">
        <v>6</v>
      </c>
      <c r="I21" s="1" t="s">
        <v>7</v>
      </c>
      <c r="J21" s="1" t="s">
        <v>8</v>
      </c>
      <c r="K21" s="1" t="s">
        <v>9</v>
      </c>
    </row>
    <row r="22" spans="1:11" ht="13.5">
      <c r="A22" s="12" t="s">
        <v>10</v>
      </c>
      <c r="B22" s="4">
        <v>1.928</v>
      </c>
      <c r="C22" s="4">
        <v>1.858</v>
      </c>
      <c r="D22" s="4">
        <v>1.814</v>
      </c>
      <c r="E22" s="4">
        <v>1.893</v>
      </c>
      <c r="F22" s="4">
        <v>1.869</v>
      </c>
      <c r="G22" s="5">
        <v>31.352</v>
      </c>
      <c r="H22" s="4">
        <v>30.065</v>
      </c>
      <c r="I22" s="4">
        <v>28.114</v>
      </c>
      <c r="J22" s="4">
        <v>32.212</v>
      </c>
      <c r="K22" s="4">
        <v>27.766</v>
      </c>
    </row>
    <row r="23" spans="1:11" ht="13.5">
      <c r="A23" s="12" t="s">
        <v>11</v>
      </c>
      <c r="B23" s="4">
        <v>1.925</v>
      </c>
      <c r="C23" s="4">
        <v>1.858</v>
      </c>
      <c r="D23" s="4">
        <v>1.814</v>
      </c>
      <c r="E23" s="4">
        <v>1.894</v>
      </c>
      <c r="F23" s="4">
        <v>1.869</v>
      </c>
      <c r="G23" s="5">
        <v>31.35</v>
      </c>
      <c r="H23" s="4">
        <v>30.064</v>
      </c>
      <c r="I23" s="4">
        <v>28.115</v>
      </c>
      <c r="J23" s="4">
        <v>32.214</v>
      </c>
      <c r="K23" s="4">
        <v>27.767</v>
      </c>
    </row>
    <row r="24" spans="1:11" ht="13.5">
      <c r="A24" s="12" t="s">
        <v>12</v>
      </c>
      <c r="B24" s="4">
        <v>1.92</v>
      </c>
      <c r="C24" s="4">
        <v>1.857</v>
      </c>
      <c r="D24" s="4">
        <v>1.814</v>
      </c>
      <c r="E24" s="4">
        <v>1.893</v>
      </c>
      <c r="F24" s="4">
        <v>1.868</v>
      </c>
      <c r="G24" s="5">
        <v>31.35</v>
      </c>
      <c r="H24" s="4">
        <v>30.066</v>
      </c>
      <c r="I24" s="4">
        <v>28.115</v>
      </c>
      <c r="J24" s="4">
        <v>32.214</v>
      </c>
      <c r="K24" s="4">
        <v>27.765</v>
      </c>
    </row>
    <row r="25" spans="1:11" ht="13.5">
      <c r="A25" s="12" t="s">
        <v>13</v>
      </c>
      <c r="B25" s="4">
        <v>1.92</v>
      </c>
      <c r="C25" s="4">
        <v>1.858</v>
      </c>
      <c r="D25" s="4">
        <v>1.815</v>
      </c>
      <c r="E25" s="4">
        <v>1.893</v>
      </c>
      <c r="F25" s="4">
        <v>1.868</v>
      </c>
      <c r="G25" s="5">
        <v>31.35</v>
      </c>
      <c r="H25" s="4">
        <v>30.064</v>
      </c>
      <c r="I25" s="4">
        <v>28.116</v>
      </c>
      <c r="J25" s="4">
        <v>32.213</v>
      </c>
      <c r="K25" s="4">
        <v>27.766</v>
      </c>
    </row>
    <row r="26" spans="1:11" ht="15" thickBot="1">
      <c r="A26" s="13" t="s">
        <v>14</v>
      </c>
      <c r="B26" s="6">
        <v>1.92</v>
      </c>
      <c r="C26" s="6">
        <v>1.857</v>
      </c>
      <c r="D26" s="6">
        <v>1.814</v>
      </c>
      <c r="E26" s="6">
        <v>1.893</v>
      </c>
      <c r="F26" s="6">
        <v>1.868</v>
      </c>
      <c r="G26" s="7">
        <v>31.348</v>
      </c>
      <c r="H26" s="6">
        <v>30.065</v>
      </c>
      <c r="I26" s="6">
        <v>28.115</v>
      </c>
      <c r="J26" s="6">
        <v>32.214</v>
      </c>
      <c r="K26" s="6">
        <v>27.766</v>
      </c>
    </row>
    <row r="27" spans="1:11" ht="15" thickTop="1">
      <c r="A27" s="12" t="s">
        <v>15</v>
      </c>
      <c r="B27">
        <f>SUM(B22:B26)/5</f>
        <v>1.9225999999999999</v>
      </c>
      <c r="C27">
        <f>SUM(C22:C26)/5</f>
        <v>1.8576000000000001</v>
      </c>
      <c r="D27">
        <f>SUM(D22:D26)/5</f>
        <v>1.8142</v>
      </c>
      <c r="E27">
        <f aca="true" t="shared" si="1" ref="E27:K27">SUM(E22:E26)/5</f>
        <v>1.8931999999999998</v>
      </c>
      <c r="F27">
        <f t="shared" si="1"/>
        <v>1.8684</v>
      </c>
      <c r="G27" s="8">
        <f t="shared" si="1"/>
        <v>31.35</v>
      </c>
      <c r="H27">
        <f t="shared" si="1"/>
        <v>30.0648</v>
      </c>
      <c r="I27">
        <f t="shared" si="1"/>
        <v>28.115</v>
      </c>
      <c r="J27">
        <f t="shared" si="1"/>
        <v>32.2134</v>
      </c>
      <c r="K27">
        <f t="shared" si="1"/>
        <v>27.766</v>
      </c>
    </row>
    <row r="28" spans="1:11" ht="13.5">
      <c r="A28" s="12" t="s">
        <v>16</v>
      </c>
      <c r="B28">
        <f>MIN(B22:F26)</f>
        <v>1.814</v>
      </c>
      <c r="C28">
        <f>SUM(B22:F26)/25</f>
        <v>1.8712000000000004</v>
      </c>
      <c r="D28">
        <f>MAX(B22:F26)</f>
        <v>1.928</v>
      </c>
      <c r="E28">
        <f>D28-B28</f>
        <v>0.11399999999999988</v>
      </c>
      <c r="F28">
        <f>(E28/C28)*100</f>
        <v>6.092347156904652</v>
      </c>
      <c r="G28" s="8">
        <f>MIN(G22:K26)</f>
        <v>27.765</v>
      </c>
      <c r="H28">
        <f>SUM(G22:K26)/25</f>
        <v>29.901839999999996</v>
      </c>
      <c r="I28">
        <f>MAX(G22:K26)</f>
        <v>32.214</v>
      </c>
      <c r="J28">
        <f>I28-G28</f>
        <v>4.448999999999998</v>
      </c>
      <c r="K28">
        <f>(J28/H28)*100</f>
        <v>14.878683050942678</v>
      </c>
    </row>
    <row r="29" spans="1:11" ht="13.5">
      <c r="A29" s="12" t="s">
        <v>17</v>
      </c>
      <c r="B29">
        <f>B11/B27</f>
        <v>2.0986164568813064</v>
      </c>
      <c r="C29">
        <f>C11/C27</f>
        <v>2.286606373815676</v>
      </c>
      <c r="D29">
        <f>D11/D27</f>
        <v>2.345717120493881</v>
      </c>
      <c r="E29">
        <f>E11/E27</f>
        <v>2.080709909148532</v>
      </c>
      <c r="F29">
        <f>F11/F27</f>
        <v>2.203275529865125</v>
      </c>
      <c r="G29" s="8">
        <f>G11/G27</f>
        <v>2.1141435406698563</v>
      </c>
      <c r="H29">
        <f>H11/H27</f>
        <v>2.1596085788031187</v>
      </c>
      <c r="I29">
        <f>I11/I27</f>
        <v>2.212868575493509</v>
      </c>
      <c r="J29">
        <f>J11/J27</f>
        <v>2.093228283881863</v>
      </c>
      <c r="K29">
        <f>K11/K27</f>
        <v>2.2828711373622417</v>
      </c>
    </row>
    <row r="30" spans="1:7" ht="13.5">
      <c r="A30" s="14" t="s">
        <v>18</v>
      </c>
      <c r="B30">
        <f>SUM(B29:F29)/5</f>
        <v>2.2029850780409044</v>
      </c>
      <c r="G30" s="8">
        <f>SUM(G29:K29)/5</f>
        <v>2.172544023242118</v>
      </c>
    </row>
    <row r="31" spans="7:12" ht="13.5">
      <c r="G31" s="9"/>
      <c r="L31" s="9"/>
    </row>
    <row r="33" spans="1:16" ht="19.5">
      <c r="A33" s="17" t="s">
        <v>32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5" spans="1:11" ht="13.5">
      <c r="A35" s="1"/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2" t="s">
        <v>5</v>
      </c>
      <c r="H35" s="1" t="s">
        <v>6</v>
      </c>
      <c r="I35" s="1" t="s">
        <v>7</v>
      </c>
      <c r="J35" s="1" t="s">
        <v>8</v>
      </c>
      <c r="K35" s="1" t="s">
        <v>9</v>
      </c>
    </row>
    <row r="36" spans="1:11" ht="13.5">
      <c r="A36" s="12" t="s">
        <v>10</v>
      </c>
      <c r="B36" s="4">
        <v>1.955</v>
      </c>
      <c r="C36" s="4">
        <v>1.783</v>
      </c>
      <c r="D36" s="4">
        <v>1.726</v>
      </c>
      <c r="E36" s="4">
        <v>1.732</v>
      </c>
      <c r="F36" s="4">
        <v>1.797</v>
      </c>
      <c r="G36" s="5">
        <v>2.011</v>
      </c>
      <c r="H36" s="4">
        <v>2.399</v>
      </c>
      <c r="I36" s="4">
        <v>1.936</v>
      </c>
      <c r="J36" s="4">
        <v>1.991</v>
      </c>
      <c r="K36" s="4">
        <v>1.926</v>
      </c>
    </row>
    <row r="37" spans="1:11" ht="13.5">
      <c r="A37" s="12" t="s">
        <v>11</v>
      </c>
      <c r="B37" s="4">
        <v>1.769</v>
      </c>
      <c r="C37" s="4">
        <v>1.771</v>
      </c>
      <c r="D37" s="4">
        <v>1.743</v>
      </c>
      <c r="E37" s="4">
        <v>1.759</v>
      </c>
      <c r="F37" s="4">
        <v>1.769</v>
      </c>
      <c r="G37" s="5">
        <v>1.983</v>
      </c>
      <c r="H37" s="4">
        <v>1.97</v>
      </c>
      <c r="I37" s="4">
        <v>1.924</v>
      </c>
      <c r="J37" s="4">
        <v>1.998</v>
      </c>
      <c r="K37" s="4">
        <v>1.955</v>
      </c>
    </row>
    <row r="38" spans="1:11" ht="13.5">
      <c r="A38" s="12" t="s">
        <v>12</v>
      </c>
      <c r="B38" s="4">
        <v>1.74</v>
      </c>
      <c r="C38" s="4">
        <v>1.741</v>
      </c>
      <c r="D38" s="4">
        <v>1.75</v>
      </c>
      <c r="E38" s="4">
        <v>1.751</v>
      </c>
      <c r="F38" s="4">
        <v>1.74</v>
      </c>
      <c r="G38" s="5">
        <v>1.984</v>
      </c>
      <c r="H38" s="4">
        <v>1.952</v>
      </c>
      <c r="I38" s="4">
        <v>1.898</v>
      </c>
      <c r="J38" s="4">
        <v>1.967</v>
      </c>
      <c r="K38" s="4">
        <v>1.998</v>
      </c>
    </row>
    <row r="39" spans="1:11" ht="13.5">
      <c r="A39" s="12" t="s">
        <v>13</v>
      </c>
      <c r="B39" s="4">
        <v>1.741</v>
      </c>
      <c r="C39" s="4">
        <v>1.738</v>
      </c>
      <c r="D39" s="4">
        <v>1.743</v>
      </c>
      <c r="E39" s="4">
        <v>1.769</v>
      </c>
      <c r="F39" s="4">
        <v>1.783</v>
      </c>
      <c r="G39" s="5">
        <v>1.969</v>
      </c>
      <c r="H39" s="4">
        <v>1.955</v>
      </c>
      <c r="I39" s="4">
        <v>1.941</v>
      </c>
      <c r="J39" s="4">
        <v>2.012</v>
      </c>
      <c r="K39" s="4">
        <v>1.906</v>
      </c>
    </row>
    <row r="40" spans="1:11" ht="15" thickBot="1">
      <c r="A40" s="13" t="s">
        <v>14</v>
      </c>
      <c r="B40" s="6">
        <v>1.741</v>
      </c>
      <c r="C40" s="6">
        <v>1.783</v>
      </c>
      <c r="D40" s="6">
        <v>1.735</v>
      </c>
      <c r="E40" s="6">
        <v>1.741</v>
      </c>
      <c r="F40" s="6">
        <v>1.785</v>
      </c>
      <c r="G40" s="7">
        <v>1.997</v>
      </c>
      <c r="H40" s="6">
        <v>1.946</v>
      </c>
      <c r="I40" s="6">
        <v>1.989</v>
      </c>
      <c r="J40" s="6">
        <v>1.997</v>
      </c>
      <c r="K40" s="6">
        <v>1.917</v>
      </c>
    </row>
    <row r="41" spans="1:11" ht="15" thickTop="1">
      <c r="A41" s="12" t="s">
        <v>15</v>
      </c>
      <c r="B41">
        <f>SUM(B36:B40)/5</f>
        <v>1.7892</v>
      </c>
      <c r="C41">
        <f>SUM(C36:C40)/5</f>
        <v>1.7631999999999999</v>
      </c>
      <c r="D41">
        <f>SUM(D36:D40)/5</f>
        <v>1.7394000000000003</v>
      </c>
      <c r="E41">
        <f aca="true" t="shared" si="2" ref="E41:K41">SUM(E36:E40)/5</f>
        <v>1.7503999999999997</v>
      </c>
      <c r="F41">
        <f t="shared" si="2"/>
        <v>1.7748000000000002</v>
      </c>
      <c r="G41" s="8">
        <f t="shared" si="2"/>
        <v>1.9888000000000001</v>
      </c>
      <c r="H41">
        <f>SUM(H36:H40)/5</f>
        <v>2.0444</v>
      </c>
      <c r="I41">
        <f t="shared" si="2"/>
        <v>1.9376000000000002</v>
      </c>
      <c r="J41">
        <f t="shared" si="2"/>
        <v>1.9929999999999999</v>
      </c>
      <c r="K41">
        <f t="shared" si="2"/>
        <v>1.9404</v>
      </c>
    </row>
    <row r="42" spans="1:11" ht="13.5">
      <c r="A42" s="12" t="s">
        <v>16</v>
      </c>
      <c r="B42">
        <f>MIN(B36:F40)</f>
        <v>1.726</v>
      </c>
      <c r="C42">
        <f>SUM(B36:F40)/25</f>
        <v>1.7633999999999999</v>
      </c>
      <c r="D42">
        <f>MAX(B36:F40)</f>
        <v>1.955</v>
      </c>
      <c r="E42">
        <f>D42-B42</f>
        <v>0.2290000000000001</v>
      </c>
      <c r="F42">
        <f>(E42/C42)*100</f>
        <v>12.986276511285025</v>
      </c>
      <c r="G42" s="8">
        <f>MIN(G36:K40)</f>
        <v>1.898</v>
      </c>
      <c r="H42">
        <f>SUM(G36:K40)/25</f>
        <v>1.98084</v>
      </c>
      <c r="I42">
        <f>MAX(G36:K40)</f>
        <v>2.399</v>
      </c>
      <c r="J42">
        <f>I42-G42</f>
        <v>0.5010000000000001</v>
      </c>
      <c r="K42">
        <f>(J42/H42)*100</f>
        <v>25.292300236263408</v>
      </c>
    </row>
    <row r="43" spans="1:11" ht="13.5">
      <c r="A43" s="12" t="s">
        <v>17</v>
      </c>
      <c r="B43">
        <f>B11/B41</f>
        <v>2.2550860719874803</v>
      </c>
      <c r="C43">
        <f>C11/C41</f>
        <v>2.409029038112523</v>
      </c>
      <c r="D43">
        <f>D11/D41</f>
        <v>2.446590778429343</v>
      </c>
      <c r="E43">
        <f>E11/E41</f>
        <v>2.2504570383912257</v>
      </c>
      <c r="F43">
        <f>F11/F41</f>
        <v>2.3194726166328596</v>
      </c>
      <c r="G43" s="8">
        <f>G11/G41</f>
        <v>33.325824617860015</v>
      </c>
      <c r="H43">
        <f>H11/H41</f>
        <v>31.759049109763257</v>
      </c>
      <c r="I43">
        <f>I11/I41</f>
        <v>32.10920726672172</v>
      </c>
      <c r="J43">
        <f>J11/J41</f>
        <v>33.833416959357756</v>
      </c>
      <c r="K43">
        <f>K11/K41</f>
        <v>32.666563595135024</v>
      </c>
    </row>
    <row r="44" spans="1:7" ht="13.5">
      <c r="A44" s="14" t="s">
        <v>18</v>
      </c>
      <c r="B44">
        <f>SUM(B43:F43)/5</f>
        <v>2.336127108710686</v>
      </c>
      <c r="G44" s="8">
        <f>SUM(G43:K43)/5</f>
        <v>32.73881230976755</v>
      </c>
    </row>
    <row r="45" spans="1:11" ht="13.5">
      <c r="A45" s="12" t="s">
        <v>19</v>
      </c>
      <c r="B45">
        <f>B27/B41</f>
        <v>1.0745584618824056</v>
      </c>
      <c r="C45">
        <f>C27/C41</f>
        <v>1.0535390199637025</v>
      </c>
      <c r="D45">
        <f>D27/D41</f>
        <v>1.0430033344831549</v>
      </c>
      <c r="E45">
        <f>E27/E41</f>
        <v>1.081581352833638</v>
      </c>
      <c r="F45">
        <f>F27/F41</f>
        <v>1.052738336713996</v>
      </c>
      <c r="G45" s="8">
        <f>G27/G41</f>
        <v>15.763274336283185</v>
      </c>
      <c r="H45">
        <f>H27/H41</f>
        <v>14.705928389747605</v>
      </c>
      <c r="I45">
        <f>I27/I41</f>
        <v>14.510218827415358</v>
      </c>
      <c r="J45">
        <f>J27/J41</f>
        <v>16.163271450075264</v>
      </c>
      <c r="K45">
        <f>K27/K41</f>
        <v>14.309420737992166</v>
      </c>
    </row>
    <row r="46" spans="1:7" ht="13.5">
      <c r="A46" s="14" t="s">
        <v>20</v>
      </c>
      <c r="B46">
        <f>SUM(B45:F45)/5</f>
        <v>1.0610841011753793</v>
      </c>
      <c r="G46" s="8">
        <f>SUM(G45:K45)/5</f>
        <v>15.090422748302714</v>
      </c>
    </row>
    <row r="49" spans="1:16" ht="19.5">
      <c r="A49" s="17" t="s">
        <v>33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1" spans="1:11" ht="13.5">
      <c r="A51" s="1"/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2" t="s">
        <v>5</v>
      </c>
      <c r="H51" s="1" t="s">
        <v>6</v>
      </c>
      <c r="I51" s="1" t="s">
        <v>7</v>
      </c>
      <c r="J51" s="1" t="s">
        <v>8</v>
      </c>
      <c r="K51" s="1" t="s">
        <v>9</v>
      </c>
    </row>
    <row r="52" spans="1:11" ht="13.5">
      <c r="A52" s="12" t="s">
        <v>10</v>
      </c>
      <c r="B52" s="4">
        <v>8.089</v>
      </c>
      <c r="C52" s="4">
        <v>6.351</v>
      </c>
      <c r="D52" s="4">
        <v>6.367</v>
      </c>
      <c r="E52" s="4">
        <v>6.314</v>
      </c>
      <c r="F52" s="4">
        <v>6.343</v>
      </c>
      <c r="G52" s="5">
        <v>92.469</v>
      </c>
      <c r="H52" s="4">
        <v>80.843</v>
      </c>
      <c r="I52" s="4">
        <v>118.84</v>
      </c>
      <c r="J52" s="4">
        <v>112.486</v>
      </c>
      <c r="K52" s="4">
        <v>116.72</v>
      </c>
    </row>
    <row r="53" spans="1:11" ht="13.5">
      <c r="A53" s="12" t="s">
        <v>11</v>
      </c>
      <c r="B53" s="4">
        <v>6.347</v>
      </c>
      <c r="C53" s="4">
        <v>6.342</v>
      </c>
      <c r="D53" s="4">
        <v>6.361</v>
      </c>
      <c r="E53" s="18">
        <v>6.313</v>
      </c>
      <c r="F53" s="4">
        <v>6.345</v>
      </c>
      <c r="G53" s="5">
        <v>92.522</v>
      </c>
      <c r="H53" s="4">
        <v>80.86</v>
      </c>
      <c r="I53" s="4">
        <v>118.823</v>
      </c>
      <c r="J53" s="4">
        <v>80.76</v>
      </c>
      <c r="K53" s="4">
        <v>116.712</v>
      </c>
    </row>
    <row r="54" spans="1:11" ht="13.5">
      <c r="A54" s="12" t="s">
        <v>12</v>
      </c>
      <c r="B54" s="4">
        <v>6.342</v>
      </c>
      <c r="C54" s="4">
        <v>6.337</v>
      </c>
      <c r="D54" s="4">
        <v>6.361</v>
      </c>
      <c r="E54" s="4">
        <v>6.313</v>
      </c>
      <c r="F54" s="4">
        <v>6.349</v>
      </c>
      <c r="G54" s="5">
        <v>92.503</v>
      </c>
      <c r="H54" s="4">
        <v>80.849</v>
      </c>
      <c r="I54" s="4">
        <v>118.823</v>
      </c>
      <c r="J54" s="4">
        <v>80.765</v>
      </c>
      <c r="K54" s="4">
        <v>116.695</v>
      </c>
    </row>
    <row r="55" spans="1:11" ht="13.5">
      <c r="A55" s="12" t="s">
        <v>13</v>
      </c>
      <c r="B55" s="4">
        <v>6.345</v>
      </c>
      <c r="C55" s="4">
        <v>6.337</v>
      </c>
      <c r="D55" s="4">
        <v>6.365</v>
      </c>
      <c r="E55" s="4">
        <v>6.312</v>
      </c>
      <c r="F55" s="4">
        <v>6.35</v>
      </c>
      <c r="G55" s="5">
        <v>92.505</v>
      </c>
      <c r="H55" s="4">
        <v>80.927</v>
      </c>
      <c r="I55" s="4">
        <v>118.858</v>
      </c>
      <c r="J55" s="4">
        <v>80.764</v>
      </c>
      <c r="K55" s="4">
        <v>117.109</v>
      </c>
    </row>
    <row r="56" spans="1:11" ht="15" thickBot="1">
      <c r="A56" s="13" t="s">
        <v>14</v>
      </c>
      <c r="B56" s="6">
        <v>6.345</v>
      </c>
      <c r="C56" s="6">
        <v>6.337</v>
      </c>
      <c r="D56" s="6">
        <v>6.364</v>
      </c>
      <c r="E56" s="6">
        <v>6.314</v>
      </c>
      <c r="F56" s="6">
        <v>6.344</v>
      </c>
      <c r="G56" s="7">
        <v>92.52</v>
      </c>
      <c r="H56" s="6">
        <v>80.84</v>
      </c>
      <c r="I56" s="6">
        <v>118.824</v>
      </c>
      <c r="J56" s="6">
        <v>80.754</v>
      </c>
      <c r="K56" s="6">
        <v>116.681</v>
      </c>
    </row>
    <row r="57" spans="1:11" ht="15" thickTop="1">
      <c r="A57" s="12" t="s">
        <v>15</v>
      </c>
      <c r="B57">
        <f>SUM(B52:B56)/5</f>
        <v>6.693599999999999</v>
      </c>
      <c r="C57">
        <f>SUM(C52:C56)/5</f>
        <v>6.3408</v>
      </c>
      <c r="D57">
        <f>SUM(D52:D56)/5</f>
        <v>6.3636</v>
      </c>
      <c r="E57">
        <f>SUM(E52:E56)/5</f>
        <v>6.3132</v>
      </c>
      <c r="F57">
        <f aca="true" t="shared" si="3" ref="F57:K57">SUM(F52:F56)/5</f>
        <v>6.3462000000000005</v>
      </c>
      <c r="G57" s="8">
        <f t="shared" si="3"/>
        <v>92.50379999999998</v>
      </c>
      <c r="H57">
        <f t="shared" si="3"/>
        <v>80.86380000000001</v>
      </c>
      <c r="I57">
        <f t="shared" si="3"/>
        <v>118.8336</v>
      </c>
      <c r="J57">
        <f t="shared" si="3"/>
        <v>87.10580000000002</v>
      </c>
      <c r="K57">
        <f t="shared" si="3"/>
        <v>116.7834</v>
      </c>
    </row>
    <row r="58" spans="1:11" ht="13.5">
      <c r="A58" s="12" t="s">
        <v>16</v>
      </c>
      <c r="B58">
        <f>MIN(B52:F56)</f>
        <v>6.312</v>
      </c>
      <c r="C58">
        <f>SUM(B52:F56)/25</f>
        <v>6.411479999999999</v>
      </c>
      <c r="D58">
        <f>MAX(B52:F56)</f>
        <v>8.089</v>
      </c>
      <c r="E58">
        <f>D58-B58</f>
        <v>1.7770000000000001</v>
      </c>
      <c r="F58">
        <f>(E58/C58)*100</f>
        <v>27.715909587178007</v>
      </c>
      <c r="G58" s="8">
        <f>MIN(G52:K56)</f>
        <v>80.754</v>
      </c>
      <c r="H58">
        <f>SUM(G52:K56)/25</f>
        <v>99.21808000000001</v>
      </c>
      <c r="I58">
        <f>MAX(G52:K56)</f>
        <v>118.858</v>
      </c>
      <c r="J58">
        <f>I58-G58</f>
        <v>38.104</v>
      </c>
      <c r="K58">
        <f>(J58/H58)*100</f>
        <v>38.40429083086469</v>
      </c>
    </row>
    <row r="61" spans="12:16" ht="19.5">
      <c r="L61" s="15"/>
      <c r="M61" s="15"/>
      <c r="N61" s="15"/>
      <c r="O61" s="15"/>
      <c r="P61" s="15"/>
    </row>
    <row r="67" spans="1:16" ht="19.5">
      <c r="A67" s="17" t="s">
        <v>35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9" spans="1:11" ht="13.5">
      <c r="A69" s="3"/>
      <c r="B69" s="1" t="s">
        <v>0</v>
      </c>
      <c r="C69" s="1" t="s">
        <v>1</v>
      </c>
      <c r="D69" s="1" t="s">
        <v>2</v>
      </c>
      <c r="E69" s="1" t="s">
        <v>3</v>
      </c>
      <c r="F69" s="1" t="s">
        <v>4</v>
      </c>
      <c r="G69" s="2" t="s">
        <v>5</v>
      </c>
      <c r="H69" s="1" t="s">
        <v>6</v>
      </c>
      <c r="I69" s="1" t="s">
        <v>7</v>
      </c>
      <c r="J69" s="1" t="s">
        <v>8</v>
      </c>
      <c r="K69" s="1" t="s">
        <v>9</v>
      </c>
    </row>
    <row r="70" spans="1:11" ht="13.5">
      <c r="A70" s="12" t="s">
        <v>10</v>
      </c>
      <c r="B70" s="4">
        <v>2.501</v>
      </c>
      <c r="C70" s="4">
        <v>2.511</v>
      </c>
      <c r="D70" s="4">
        <v>2.497</v>
      </c>
      <c r="E70" s="4">
        <v>2.494</v>
      </c>
      <c r="F70" s="4">
        <v>2.481</v>
      </c>
      <c r="G70" s="5">
        <v>7.619</v>
      </c>
      <c r="H70" s="4">
        <v>7.946</v>
      </c>
      <c r="I70" s="4">
        <v>6.662</v>
      </c>
      <c r="J70" s="4">
        <v>8.019</v>
      </c>
      <c r="K70" s="4">
        <v>6.69</v>
      </c>
    </row>
    <row r="71" spans="1:11" ht="13.5">
      <c r="A71" s="12" t="s">
        <v>11</v>
      </c>
      <c r="B71" s="4">
        <v>2.449</v>
      </c>
      <c r="C71" s="4">
        <v>2.482</v>
      </c>
      <c r="D71" s="4">
        <v>2.497</v>
      </c>
      <c r="E71" s="4">
        <v>2.553</v>
      </c>
      <c r="F71" s="4">
        <v>2.484</v>
      </c>
      <c r="G71" s="5">
        <v>7.547</v>
      </c>
      <c r="H71" s="4">
        <v>7.891</v>
      </c>
      <c r="I71" s="4">
        <v>6.679</v>
      </c>
      <c r="J71" s="4">
        <v>7.999</v>
      </c>
      <c r="K71" s="4">
        <v>6.649</v>
      </c>
    </row>
    <row r="72" spans="1:11" ht="13.5">
      <c r="A72" s="12" t="s">
        <v>12</v>
      </c>
      <c r="B72" s="4">
        <v>2.568</v>
      </c>
      <c r="C72" s="4">
        <v>2.511</v>
      </c>
      <c r="D72" s="4">
        <v>2.554</v>
      </c>
      <c r="E72" s="4">
        <v>2.47</v>
      </c>
      <c r="F72" s="4">
        <v>2.481</v>
      </c>
      <c r="G72" s="5">
        <v>7.562</v>
      </c>
      <c r="H72" s="4">
        <v>7.831</v>
      </c>
      <c r="I72" s="4">
        <v>6.819</v>
      </c>
      <c r="J72" s="4">
        <v>7.919</v>
      </c>
      <c r="K72" s="4">
        <v>6.792</v>
      </c>
    </row>
    <row r="73" spans="1:11" ht="13.5">
      <c r="A73" s="12" t="s">
        <v>13</v>
      </c>
      <c r="B73" s="4">
        <v>2.585</v>
      </c>
      <c r="C73" s="4">
        <v>2.487</v>
      </c>
      <c r="D73" s="4">
        <v>2.482</v>
      </c>
      <c r="E73" s="4">
        <v>2.496</v>
      </c>
      <c r="F73" s="4">
        <v>2.497</v>
      </c>
      <c r="G73" s="5">
        <v>7.604</v>
      </c>
      <c r="H73" s="4">
        <v>7.89</v>
      </c>
      <c r="I73" s="4">
        <v>6.641</v>
      </c>
      <c r="J73" s="4">
        <v>7.778</v>
      </c>
      <c r="K73" s="4">
        <v>6.705</v>
      </c>
    </row>
    <row r="74" spans="1:11" ht="15" thickBot="1">
      <c r="A74" s="13" t="s">
        <v>14</v>
      </c>
      <c r="B74" s="6">
        <v>2.437</v>
      </c>
      <c r="C74" s="6">
        <v>2.521</v>
      </c>
      <c r="D74" s="6">
        <v>2.457</v>
      </c>
      <c r="E74" s="6">
        <v>2.469</v>
      </c>
      <c r="F74" s="6">
        <v>2.482</v>
      </c>
      <c r="G74" s="7">
        <v>7.606</v>
      </c>
      <c r="H74" s="6">
        <v>7.862</v>
      </c>
      <c r="I74" s="6">
        <v>6.674</v>
      </c>
      <c r="J74" s="6">
        <v>7.86</v>
      </c>
      <c r="K74" s="6">
        <v>6.72</v>
      </c>
    </row>
    <row r="75" spans="1:11" ht="15" thickTop="1">
      <c r="A75" s="12" t="s">
        <v>15</v>
      </c>
      <c r="B75">
        <f>SUM(B70:B74)/5</f>
        <v>2.5079999999999996</v>
      </c>
      <c r="C75">
        <f aca="true" t="shared" si="4" ref="C75:K75">SUM(C70:C74)/5</f>
        <v>2.5024</v>
      </c>
      <c r="D75">
        <f t="shared" si="4"/>
        <v>2.4974000000000003</v>
      </c>
      <c r="E75">
        <f t="shared" si="4"/>
        <v>2.4964000000000004</v>
      </c>
      <c r="F75">
        <f t="shared" si="4"/>
        <v>2.4850000000000003</v>
      </c>
      <c r="G75" s="8">
        <f t="shared" si="4"/>
        <v>7.5876</v>
      </c>
      <c r="H75">
        <f>SUM(H70:H74)/5</f>
        <v>7.884</v>
      </c>
      <c r="I75">
        <f t="shared" si="4"/>
        <v>6.695</v>
      </c>
      <c r="J75">
        <f t="shared" si="4"/>
        <v>7.915000000000001</v>
      </c>
      <c r="K75">
        <f t="shared" si="4"/>
        <v>6.7112</v>
      </c>
    </row>
    <row r="76" spans="1:11" ht="13.5">
      <c r="A76" s="12" t="s">
        <v>16</v>
      </c>
      <c r="B76">
        <f>MIN(B70:F74)</f>
        <v>2.437</v>
      </c>
      <c r="C76">
        <f>SUM(B70:F74)/25</f>
        <v>2.49784</v>
      </c>
      <c r="D76">
        <f>MAX(B70:F74)</f>
        <v>2.585</v>
      </c>
      <c r="E76">
        <f>D76-B76</f>
        <v>0.14800000000000013</v>
      </c>
      <c r="F76">
        <f>(E76/C76)*100</f>
        <v>5.925119303077865</v>
      </c>
      <c r="G76" s="8">
        <f>MIN(G70:K74)</f>
        <v>6.641</v>
      </c>
      <c r="H76">
        <f>SUM(G70:K74)/25</f>
        <v>7.35856</v>
      </c>
      <c r="I76">
        <f>MAX(G70:K74)</f>
        <v>8.019</v>
      </c>
      <c r="J76">
        <f>I76-G76</f>
        <v>1.3780000000000001</v>
      </c>
      <c r="K76">
        <f>(J76/H76)*100</f>
        <v>18.72648996542802</v>
      </c>
    </row>
    <row r="77" spans="1:11" ht="13.5">
      <c r="A77" s="12" t="s">
        <v>21</v>
      </c>
      <c r="B77">
        <f>B57/B75</f>
        <v>2.6688995215311007</v>
      </c>
      <c r="C77">
        <f>C57/C75</f>
        <v>2.53388746803069</v>
      </c>
      <c r="D77">
        <f>D57/D75</f>
        <v>2.5480900136141584</v>
      </c>
      <c r="E77">
        <f>E57/E75</f>
        <v>2.528921647171927</v>
      </c>
      <c r="F77">
        <f>F57/F75</f>
        <v>2.5538028169014084</v>
      </c>
      <c r="G77" s="8">
        <f>G57/G75</f>
        <v>12.191443934841054</v>
      </c>
      <c r="H77">
        <f>H57/H75</f>
        <v>10.256697108066971</v>
      </c>
      <c r="I77">
        <f>I57/I75</f>
        <v>17.749604182225543</v>
      </c>
      <c r="J77">
        <f>J57/J75</f>
        <v>11.005154769425143</v>
      </c>
      <c r="K77">
        <f>K57/K75</f>
        <v>17.401269519609013</v>
      </c>
    </row>
    <row r="78" spans="1:7" ht="13.5">
      <c r="A78" s="14" t="s">
        <v>22</v>
      </c>
      <c r="B78">
        <f>SUM(B77:F77)/5</f>
        <v>2.566720293449857</v>
      </c>
      <c r="G78" s="8">
        <f>SUM(G77:K77)/5</f>
        <v>13.720833902833547</v>
      </c>
    </row>
    <row r="81" ht="13.5">
      <c r="A81" s="11" t="s">
        <v>30</v>
      </c>
    </row>
    <row r="82" spans="1:2" ht="13.5">
      <c r="A82" s="10" t="s">
        <v>24</v>
      </c>
      <c r="B82" s="10"/>
    </row>
    <row r="83" spans="1:2" ht="13.5">
      <c r="A83" s="10"/>
      <c r="B83" s="10" t="s">
        <v>25</v>
      </c>
    </row>
    <row r="84" spans="1:2" ht="13.5">
      <c r="A84" s="10"/>
      <c r="B84" s="10" t="s">
        <v>26</v>
      </c>
    </row>
    <row r="85" spans="1:2" ht="13.5">
      <c r="A85" s="10"/>
      <c r="B85" s="10" t="s">
        <v>27</v>
      </c>
    </row>
    <row r="86" spans="1:2" ht="13.5">
      <c r="A86" s="10"/>
      <c r="B86" s="10" t="s">
        <v>29</v>
      </c>
    </row>
    <row r="87" spans="1:2" ht="13.5">
      <c r="A87" s="10"/>
      <c r="B87" s="10" t="s">
        <v>28</v>
      </c>
    </row>
  </sheetData>
  <sheetProtection/>
  <mergeCells count="6">
    <mergeCell ref="A33:P33"/>
    <mergeCell ref="A49:P49"/>
    <mergeCell ref="A67:P67"/>
    <mergeCell ref="A1:P1"/>
    <mergeCell ref="A3:P3"/>
    <mergeCell ref="A19:P19"/>
  </mergeCells>
  <printOptions/>
  <pageMargins left="0.7000000000000001" right="0.7000000000000001" top="0.7900000000000001" bottom="0.7900000000000001" header="0.30000000000000004" footer="0.300000000000000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R. Odenbrett</dc:creator>
  <cp:keywords/>
  <dc:description/>
  <cp:lastModifiedBy>Anton Wijs</cp:lastModifiedBy>
  <cp:lastPrinted>2012-06-28T09:43:31Z</cp:lastPrinted>
  <dcterms:created xsi:type="dcterms:W3CDTF">2011-08-11T18:47:43Z</dcterms:created>
  <dcterms:modified xsi:type="dcterms:W3CDTF">2012-06-28T11:32:38Z</dcterms:modified>
  <cp:category/>
  <cp:version/>
  <cp:contentType/>
  <cp:contentStatus/>
</cp:coreProperties>
</file>